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J:\問題集\2022用問題集データ\Excel3級2021問題集_Z641\一括ダウンロード形式\実技練習問題\練習問題3\完成例\"/>
    </mc:Choice>
  </mc:AlternateContent>
  <xr:revisionPtr revIDLastSave="0" documentId="13_ncr:1_{A419C562-E987-41A8-84E5-C404499877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中間" sheetId="1" r:id="rId1"/>
    <sheet name="抽出" sheetId="2" r:id="rId2"/>
  </sheets>
  <definedNames>
    <definedName name="_xlnm._FilterDatabase" localSheetId="1" hidden="1">抽出!$B$6:$K$16</definedName>
    <definedName name="_xlnm.Print_Area" localSheetId="0">中間!$B$3:$K$39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0" i="1" l="1"/>
  <c r="E20" i="1"/>
  <c r="F20" i="1"/>
  <c r="G20" i="1"/>
  <c r="H20" i="1"/>
  <c r="C20" i="1"/>
  <c r="K16" i="2"/>
  <c r="K15" i="2"/>
  <c r="K14" i="2"/>
  <c r="K13" i="2"/>
  <c r="K12" i="2"/>
  <c r="K11" i="2"/>
  <c r="K10" i="2"/>
  <c r="K9" i="2"/>
  <c r="K8" i="2"/>
  <c r="K7" i="2"/>
  <c r="K11" i="1"/>
  <c r="K9" i="1"/>
  <c r="K7" i="1"/>
  <c r="K15" i="1"/>
  <c r="K16" i="1"/>
  <c r="K14" i="1"/>
  <c r="K10" i="1"/>
  <c r="K13" i="1"/>
  <c r="K12" i="1"/>
  <c r="K8" i="1"/>
  <c r="I16" i="2"/>
  <c r="H16" i="2"/>
  <c r="I15" i="2"/>
  <c r="H15" i="2"/>
  <c r="I14" i="2"/>
  <c r="H14" i="2"/>
  <c r="I13" i="2"/>
  <c r="H13" i="2"/>
  <c r="I12" i="2"/>
  <c r="H12" i="2"/>
  <c r="I11" i="2"/>
  <c r="H11" i="2"/>
  <c r="I10" i="2"/>
  <c r="H10" i="2"/>
  <c r="I9" i="2"/>
  <c r="H9" i="2"/>
  <c r="I8" i="2"/>
  <c r="H8" i="2"/>
  <c r="I7" i="2"/>
  <c r="H7" i="2"/>
  <c r="G4" i="2"/>
  <c r="G4" i="1"/>
  <c r="D18" i="1"/>
  <c r="E18" i="1"/>
  <c r="F18" i="1"/>
  <c r="G18" i="1"/>
  <c r="D19" i="1"/>
  <c r="E19" i="1"/>
  <c r="F19" i="1"/>
  <c r="G19" i="1"/>
  <c r="C19" i="1"/>
  <c r="C18" i="1"/>
  <c r="C17" i="1"/>
  <c r="D17" i="1"/>
  <c r="E17" i="1"/>
  <c r="F17" i="1"/>
  <c r="G17" i="1"/>
  <c r="I11" i="1"/>
  <c r="I9" i="1"/>
  <c r="I7" i="1"/>
  <c r="I15" i="1"/>
  <c r="I16" i="1"/>
  <c r="I14" i="1"/>
  <c r="I10" i="1"/>
  <c r="I13" i="1"/>
  <c r="I12" i="1"/>
  <c r="I8" i="1"/>
  <c r="H11" i="1"/>
  <c r="H9" i="1"/>
  <c r="H7" i="1"/>
  <c r="H15" i="1"/>
  <c r="H16" i="1"/>
  <c r="H14" i="1"/>
  <c r="H10" i="1"/>
  <c r="H13" i="1"/>
  <c r="H12" i="1"/>
  <c r="H8" i="1"/>
  <c r="J10" i="1" l="1"/>
  <c r="J14" i="1"/>
  <c r="J9" i="1"/>
  <c r="J12" i="1"/>
  <c r="J16" i="1"/>
  <c r="J13" i="1"/>
  <c r="J15" i="1"/>
  <c r="J7" i="1"/>
  <c r="H19" i="1"/>
  <c r="J8" i="1"/>
  <c r="H18" i="1"/>
  <c r="J11" i="1"/>
  <c r="H17" i="1"/>
  <c r="J15" i="2"/>
  <c r="J11" i="2"/>
  <c r="J12" i="2"/>
  <c r="J14" i="2"/>
  <c r="J9" i="2"/>
  <c r="J7" i="2"/>
  <c r="J8" i="2"/>
  <c r="J10" i="2"/>
  <c r="J16" i="2"/>
  <c r="J13" i="2"/>
</calcChain>
</file>

<file path=xl/sharedStrings.xml><?xml version="1.0" encoding="utf-8"?>
<sst xmlns="http://schemas.openxmlformats.org/spreadsheetml/2006/main" count="54" uniqueCount="29">
  <si>
    <t>受験番号</t>
    <rPh sb="0" eb="2">
      <t>ジュケン</t>
    </rPh>
    <rPh sb="2" eb="4">
      <t>バンゴウ</t>
    </rPh>
    <phoneticPr fontId="3"/>
  </si>
  <si>
    <t>受験者氏名</t>
    <rPh sb="0" eb="3">
      <t>ジュケンシャ</t>
    </rPh>
    <rPh sb="3" eb="5">
      <t>シメイ</t>
    </rPh>
    <phoneticPr fontId="3"/>
  </si>
  <si>
    <t>氏名</t>
    <rPh sb="0" eb="2">
      <t>シメイ</t>
    </rPh>
    <phoneticPr fontId="3"/>
  </si>
  <si>
    <t>国語</t>
    <rPh sb="0" eb="2">
      <t>コクゴ</t>
    </rPh>
    <phoneticPr fontId="3"/>
  </si>
  <si>
    <t>順位</t>
    <rPh sb="0" eb="2">
      <t>ジュンイ</t>
    </rPh>
    <phoneticPr fontId="3"/>
  </si>
  <si>
    <t>木村陽子</t>
    <rPh sb="0" eb="2">
      <t>キムラ</t>
    </rPh>
    <rPh sb="2" eb="4">
      <t>ヨウコ</t>
    </rPh>
    <phoneticPr fontId="3"/>
  </si>
  <si>
    <t>山田知則</t>
    <rPh sb="0" eb="2">
      <t>ヤマダ</t>
    </rPh>
    <rPh sb="2" eb="4">
      <t>トモノリ</t>
    </rPh>
    <phoneticPr fontId="3"/>
  </si>
  <si>
    <t>森下友子</t>
    <rPh sb="0" eb="2">
      <t>モリシタ</t>
    </rPh>
    <rPh sb="2" eb="4">
      <t>ユウコ</t>
    </rPh>
    <phoneticPr fontId="3"/>
  </si>
  <si>
    <t>佐々木隆司</t>
    <rPh sb="0" eb="3">
      <t>ササキ</t>
    </rPh>
    <rPh sb="3" eb="5">
      <t>リュウジ</t>
    </rPh>
    <phoneticPr fontId="3"/>
  </si>
  <si>
    <t>吉田正博</t>
    <rPh sb="0" eb="2">
      <t>ヨシダ</t>
    </rPh>
    <rPh sb="2" eb="4">
      <t>マサヒロ</t>
    </rPh>
    <phoneticPr fontId="3"/>
  </si>
  <si>
    <t>高橋さゆり</t>
    <rPh sb="0" eb="2">
      <t>タカハシ</t>
    </rPh>
    <phoneticPr fontId="3"/>
  </si>
  <si>
    <t>島田幸広</t>
    <rPh sb="0" eb="2">
      <t>シマダ</t>
    </rPh>
    <rPh sb="2" eb="4">
      <t>ユキヒロ</t>
    </rPh>
    <phoneticPr fontId="3"/>
  </si>
  <si>
    <t>上田美紀</t>
    <rPh sb="0" eb="2">
      <t>ウエダ</t>
    </rPh>
    <rPh sb="2" eb="4">
      <t>ミキ</t>
    </rPh>
    <phoneticPr fontId="3"/>
  </si>
  <si>
    <t>遠藤純一</t>
    <rPh sb="0" eb="2">
      <t>エンドウ</t>
    </rPh>
    <rPh sb="2" eb="4">
      <t>ジュンイチ</t>
    </rPh>
    <phoneticPr fontId="3"/>
  </si>
  <si>
    <t>村山美保</t>
    <rPh sb="0" eb="2">
      <t>ムラヤマ</t>
    </rPh>
    <rPh sb="2" eb="4">
      <t>ミホ</t>
    </rPh>
    <phoneticPr fontId="3"/>
  </si>
  <si>
    <t>合計</t>
    <rPh sb="0" eb="2">
      <t>ゴウケイ</t>
    </rPh>
    <phoneticPr fontId="3"/>
  </si>
  <si>
    <t>平均</t>
    <rPh sb="0" eb="2">
      <t>ヘイキン</t>
    </rPh>
    <phoneticPr fontId="3"/>
  </si>
  <si>
    <t>最高点</t>
    <rPh sb="0" eb="3">
      <t>サイコウテン</t>
    </rPh>
    <phoneticPr fontId="3"/>
  </si>
  <si>
    <t>最低点</t>
    <rPh sb="0" eb="2">
      <t>サイテイ</t>
    </rPh>
    <rPh sb="2" eb="3">
      <t>テン</t>
    </rPh>
    <phoneticPr fontId="3"/>
  </si>
  <si>
    <t>科目数</t>
    <rPh sb="0" eb="2">
      <t>カモク</t>
    </rPh>
    <rPh sb="2" eb="3">
      <t>スウ</t>
    </rPh>
    <phoneticPr fontId="3"/>
  </si>
  <si>
    <t>課題</t>
    <rPh sb="0" eb="2">
      <t>カダイ</t>
    </rPh>
    <phoneticPr fontId="2"/>
  </si>
  <si>
    <t>実施日</t>
    <rPh sb="0" eb="3">
      <t>ジッシビ</t>
    </rPh>
    <phoneticPr fontId="2"/>
  </si>
  <si>
    <t>サーティファイ</t>
    <phoneticPr fontId="2"/>
  </si>
  <si>
    <t>数学</t>
    <rPh sb="0" eb="2">
      <t>スウガク</t>
    </rPh>
    <phoneticPr fontId="2"/>
  </si>
  <si>
    <t>英語</t>
    <rPh sb="0" eb="2">
      <t>エイゴ</t>
    </rPh>
    <phoneticPr fontId="2"/>
  </si>
  <si>
    <t>社会</t>
    <rPh sb="0" eb="2">
      <t>シャカイ</t>
    </rPh>
    <phoneticPr fontId="2"/>
  </si>
  <si>
    <t>理科</t>
    <rPh sb="0" eb="2">
      <t>リカ</t>
    </rPh>
    <phoneticPr fontId="2"/>
  </si>
  <si>
    <t>個人合計</t>
    <rPh sb="0" eb="2">
      <t>コジン</t>
    </rPh>
    <rPh sb="2" eb="4">
      <t>ゴウケイ</t>
    </rPh>
    <phoneticPr fontId="2"/>
  </si>
  <si>
    <t>個人平均</t>
    <rPh sb="0" eb="2">
      <t>コジン</t>
    </rPh>
    <rPh sb="2" eb="4">
      <t>ヘイキン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</si>
</sst>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0" xfId="0" applyFont="1">
      <alignment vertical="center"/>
    </xf>
    <xf numFmtId="0" fontId="1" fillId="0" borderId="3" xfId="0" applyFont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4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7" xfId="0" applyFont="1" applyBorder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" fillId="4" borderId="4" xfId="0" applyFont="1" applyFill="1" applyBorder="1">
      <alignment vertical="center"/>
    </xf>
    <xf numFmtId="0" fontId="1" fillId="4" borderId="3" xfId="0" applyFont="1" applyFill="1" applyBorder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2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600">
                <a:solidFill>
                  <a:srgbClr val="002060"/>
                </a:solidFill>
              </a:rPr>
              <a:t>＊科目点数バランス＊</a:t>
            </a:r>
            <a:endParaRPr lang="ja-JP" sz="1600">
              <a:solidFill>
                <a:srgbClr val="00206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2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中間!$B$7</c:f>
              <c:strCache>
                <c:ptCount val="1"/>
                <c:pt idx="0">
                  <c:v>森下友子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2857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</c:marker>
          <c:cat>
            <c:strRef>
              <c:f>中間!$C$6:$G$6</c:f>
              <c:strCache>
                <c:ptCount val="5"/>
                <c:pt idx="0">
                  <c:v>国語</c:v>
                </c:pt>
                <c:pt idx="1">
                  <c:v>数学</c:v>
                </c:pt>
                <c:pt idx="2">
                  <c:v>英語</c:v>
                </c:pt>
                <c:pt idx="3">
                  <c:v>社会</c:v>
                </c:pt>
                <c:pt idx="4">
                  <c:v>理科</c:v>
                </c:pt>
              </c:strCache>
            </c:strRef>
          </c:cat>
          <c:val>
            <c:numRef>
              <c:f>中間!$C$7:$G$7</c:f>
              <c:numCache>
                <c:formatCode>General</c:formatCode>
                <c:ptCount val="5"/>
                <c:pt idx="0">
                  <c:v>90</c:v>
                </c:pt>
                <c:pt idx="1">
                  <c:v>100</c:v>
                </c:pt>
                <c:pt idx="2">
                  <c:v>88</c:v>
                </c:pt>
                <c:pt idx="3">
                  <c:v>84</c:v>
                </c:pt>
                <c:pt idx="4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5B-404B-BEB7-296D72614E9C}"/>
            </c:ext>
          </c:extLst>
        </c:ser>
        <c:ser>
          <c:idx val="1"/>
          <c:order val="1"/>
          <c:tx>
            <c:strRef>
              <c:f>中間!$B$8</c:f>
              <c:strCache>
                <c:ptCount val="1"/>
                <c:pt idx="0">
                  <c:v>村山美保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4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28575" cap="flat" cmpd="sng" algn="ctr">
                <a:solidFill>
                  <a:schemeClr val="accent2">
                    <a:shade val="95000"/>
                  </a:schemeClr>
                </a:solidFill>
                <a:round/>
              </a:ln>
              <a:effectLst/>
            </c:spPr>
          </c:marker>
          <c:cat>
            <c:strRef>
              <c:f>中間!$C$6:$G$6</c:f>
              <c:strCache>
                <c:ptCount val="5"/>
                <c:pt idx="0">
                  <c:v>国語</c:v>
                </c:pt>
                <c:pt idx="1">
                  <c:v>数学</c:v>
                </c:pt>
                <c:pt idx="2">
                  <c:v>英語</c:v>
                </c:pt>
                <c:pt idx="3">
                  <c:v>社会</c:v>
                </c:pt>
                <c:pt idx="4">
                  <c:v>理科</c:v>
                </c:pt>
              </c:strCache>
            </c:strRef>
          </c:cat>
          <c:val>
            <c:numRef>
              <c:f>中間!$C$8:$G$8</c:f>
              <c:numCache>
                <c:formatCode>General</c:formatCode>
                <c:ptCount val="5"/>
                <c:pt idx="0">
                  <c:v>82</c:v>
                </c:pt>
                <c:pt idx="1">
                  <c:v>92</c:v>
                </c:pt>
                <c:pt idx="2">
                  <c:v>85</c:v>
                </c:pt>
                <c:pt idx="3">
                  <c:v>78</c:v>
                </c:pt>
                <c:pt idx="4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5B-404B-BEB7-296D72614E9C}"/>
            </c:ext>
          </c:extLst>
        </c:ser>
        <c:ser>
          <c:idx val="2"/>
          <c:order val="2"/>
          <c:tx>
            <c:strRef>
              <c:f>中間!$B$18</c:f>
              <c:strCache>
                <c:ptCount val="1"/>
                <c:pt idx="0">
                  <c:v>平均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4"/>
            <c:spPr>
              <a:gradFill rotWithShape="1">
                <a:gsLst>
                  <a:gs pos="0">
                    <a:schemeClr val="accent3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3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3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2857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</c:marker>
          <c:cat>
            <c:strRef>
              <c:f>中間!$C$6:$G$6</c:f>
              <c:strCache>
                <c:ptCount val="5"/>
                <c:pt idx="0">
                  <c:v>国語</c:v>
                </c:pt>
                <c:pt idx="1">
                  <c:v>数学</c:v>
                </c:pt>
                <c:pt idx="2">
                  <c:v>英語</c:v>
                </c:pt>
                <c:pt idx="3">
                  <c:v>社会</c:v>
                </c:pt>
                <c:pt idx="4">
                  <c:v>理科</c:v>
                </c:pt>
              </c:strCache>
            </c:strRef>
          </c:cat>
          <c:val>
            <c:numRef>
              <c:f>中間!$C$18:$G$18</c:f>
              <c:numCache>
                <c:formatCode>General</c:formatCode>
                <c:ptCount val="5"/>
                <c:pt idx="0">
                  <c:v>75.400000000000006</c:v>
                </c:pt>
                <c:pt idx="1">
                  <c:v>77.5</c:v>
                </c:pt>
                <c:pt idx="2">
                  <c:v>72.7</c:v>
                </c:pt>
                <c:pt idx="3">
                  <c:v>76.5</c:v>
                </c:pt>
                <c:pt idx="4">
                  <c:v>75.099999999999994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5B-404B-BEB7-296D72614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2595384"/>
        <c:axId val="322600960"/>
      </c:radarChart>
      <c:catAx>
        <c:axId val="322595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22600960"/>
        <c:crosses val="autoZero"/>
        <c:auto val="1"/>
        <c:lblAlgn val="ctr"/>
        <c:lblOffset val="100"/>
        <c:noMultiLvlLbl val="0"/>
      </c:catAx>
      <c:valAx>
        <c:axId val="322600960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225953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142875</xdr:rowOff>
    </xdr:from>
    <xdr:to>
      <xdr:col>4</xdr:col>
      <xdr:colOff>659699</xdr:colOff>
      <xdr:row>4</xdr:row>
      <xdr:rowOff>98625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04799" y="619125"/>
          <a:ext cx="3060000" cy="43200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28575" cmpd="sng">
          <a:solidFill>
            <a:srgbClr val="0070C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rgbClr val="002060"/>
              </a:solidFill>
            </a:rPr>
            <a:t>中間テスト成績表（前期）</a:t>
          </a:r>
        </a:p>
      </xdr:txBody>
    </xdr:sp>
    <xdr:clientData/>
  </xdr:twoCellAnchor>
  <xdr:twoCellAnchor>
    <xdr:from>
      <xdr:col>2</xdr:col>
      <xdr:colOff>28575</xdr:colOff>
      <xdr:row>21</xdr:row>
      <xdr:rowOff>38100</xdr:rowOff>
    </xdr:from>
    <xdr:to>
      <xdr:col>9</xdr:col>
      <xdr:colOff>923926</xdr:colOff>
      <xdr:row>37</xdr:row>
      <xdr:rowOff>190500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142875</xdr:rowOff>
    </xdr:from>
    <xdr:to>
      <xdr:col>4</xdr:col>
      <xdr:colOff>659699</xdr:colOff>
      <xdr:row>4</xdr:row>
      <xdr:rowOff>98625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04799" y="619125"/>
          <a:ext cx="3060000" cy="43200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28575" cmpd="sng">
          <a:solidFill>
            <a:srgbClr val="0070C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rgbClr val="002060"/>
              </a:solidFill>
            </a:rPr>
            <a:t>中間テスト成績表（前期）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showGridLines="0" tabSelected="1" workbookViewId="0"/>
  </sheetViews>
  <sheetFormatPr defaultRowHeight="18.75" x14ac:dyDescent="0.4"/>
  <cols>
    <col min="1" max="1" width="3.625" style="3" customWidth="1"/>
    <col min="2" max="2" width="12.625" style="3" customWidth="1"/>
    <col min="3" max="7" width="9.625" style="3" customWidth="1"/>
    <col min="8" max="11" width="12.625" style="3" customWidth="1"/>
    <col min="12" max="16384" width="9" style="3"/>
  </cols>
  <sheetData>
    <row r="1" spans="1:11" x14ac:dyDescent="0.4">
      <c r="A1" s="1" t="s">
        <v>0</v>
      </c>
      <c r="B1" s="2"/>
      <c r="C1" s="5">
        <v>1234567</v>
      </c>
      <c r="D1" s="2"/>
    </row>
    <row r="2" spans="1:11" x14ac:dyDescent="0.4">
      <c r="A2" s="1" t="s">
        <v>1</v>
      </c>
      <c r="B2" s="2"/>
      <c r="C2" s="1" t="s">
        <v>22</v>
      </c>
      <c r="D2" s="2"/>
    </row>
    <row r="3" spans="1:11" x14ac:dyDescent="0.4">
      <c r="K3" s="12" t="s">
        <v>21</v>
      </c>
    </row>
    <row r="4" spans="1:11" x14ac:dyDescent="0.4">
      <c r="F4" s="12" t="s">
        <v>19</v>
      </c>
      <c r="G4" s="4">
        <f>COUNTA(C6:G6)</f>
        <v>5</v>
      </c>
      <c r="K4" s="13">
        <v>42526</v>
      </c>
    </row>
    <row r="6" spans="1:11" x14ac:dyDescent="0.4">
      <c r="B6" s="10" t="s">
        <v>2</v>
      </c>
      <c r="C6" s="10" t="s">
        <v>3</v>
      </c>
      <c r="D6" s="10" t="s">
        <v>23</v>
      </c>
      <c r="E6" s="10" t="s">
        <v>24</v>
      </c>
      <c r="F6" s="10" t="s">
        <v>25</v>
      </c>
      <c r="G6" s="10" t="s">
        <v>26</v>
      </c>
      <c r="H6" s="10" t="s">
        <v>27</v>
      </c>
      <c r="I6" s="10" t="s">
        <v>28</v>
      </c>
      <c r="J6" s="10" t="s">
        <v>4</v>
      </c>
      <c r="K6" s="10" t="s">
        <v>20</v>
      </c>
    </row>
    <row r="7" spans="1:11" x14ac:dyDescent="0.4">
      <c r="B7" s="8" t="s">
        <v>7</v>
      </c>
      <c r="C7" s="8">
        <v>90</v>
      </c>
      <c r="D7" s="8">
        <v>100</v>
      </c>
      <c r="E7" s="8">
        <v>88</v>
      </c>
      <c r="F7" s="8">
        <v>84</v>
      </c>
      <c r="G7" s="8">
        <v>82</v>
      </c>
      <c r="H7" s="8">
        <f t="shared" ref="H7:H16" si="0">SUM(C7:G7)</f>
        <v>444</v>
      </c>
      <c r="I7" s="8">
        <f t="shared" ref="I7:I16" si="1">AVERAGE(C7:G7)</f>
        <v>88.8</v>
      </c>
      <c r="J7" s="8">
        <f t="shared" ref="J7:J16" si="2">_xlfn.RANK.EQ(H7,$H$7:$H$16,0)</f>
        <v>1</v>
      </c>
      <c r="K7" s="16" t="str">
        <f t="shared" ref="K7:K16" si="3">IF(E7&lt;65,"英語追加","")</f>
        <v/>
      </c>
    </row>
    <row r="8" spans="1:11" x14ac:dyDescent="0.4">
      <c r="B8" s="9" t="s">
        <v>14</v>
      </c>
      <c r="C8" s="9">
        <v>82</v>
      </c>
      <c r="D8" s="9">
        <v>92</v>
      </c>
      <c r="E8" s="9">
        <v>85</v>
      </c>
      <c r="F8" s="9">
        <v>78</v>
      </c>
      <c r="G8" s="9">
        <v>80</v>
      </c>
      <c r="H8" s="9">
        <f t="shared" si="0"/>
        <v>417</v>
      </c>
      <c r="I8" s="9">
        <f t="shared" si="1"/>
        <v>83.4</v>
      </c>
      <c r="J8" s="9">
        <f t="shared" si="2"/>
        <v>2</v>
      </c>
      <c r="K8" s="17" t="str">
        <f t="shared" si="3"/>
        <v/>
      </c>
    </row>
    <row r="9" spans="1:11" x14ac:dyDescent="0.4">
      <c r="B9" s="9" t="s">
        <v>6</v>
      </c>
      <c r="C9" s="9">
        <v>67</v>
      </c>
      <c r="D9" s="9">
        <v>73</v>
      </c>
      <c r="E9" s="9">
        <v>89</v>
      </c>
      <c r="F9" s="9">
        <v>85</v>
      </c>
      <c r="G9" s="9">
        <v>69</v>
      </c>
      <c r="H9" s="9">
        <f t="shared" si="0"/>
        <v>383</v>
      </c>
      <c r="I9" s="9">
        <f t="shared" si="1"/>
        <v>76.599999999999994</v>
      </c>
      <c r="J9" s="9">
        <f t="shared" si="2"/>
        <v>3</v>
      </c>
      <c r="K9" s="17" t="str">
        <f t="shared" si="3"/>
        <v/>
      </c>
    </row>
    <row r="10" spans="1:11" x14ac:dyDescent="0.4">
      <c r="B10" s="9" t="s">
        <v>11</v>
      </c>
      <c r="C10" s="9">
        <v>77</v>
      </c>
      <c r="D10" s="9">
        <v>80</v>
      </c>
      <c r="E10" s="9">
        <v>63</v>
      </c>
      <c r="F10" s="9">
        <v>76</v>
      </c>
      <c r="G10" s="9">
        <v>85</v>
      </c>
      <c r="H10" s="9">
        <f t="shared" si="0"/>
        <v>381</v>
      </c>
      <c r="I10" s="9">
        <f t="shared" si="1"/>
        <v>76.2</v>
      </c>
      <c r="J10" s="9">
        <f t="shared" si="2"/>
        <v>4</v>
      </c>
      <c r="K10" s="17" t="str">
        <f t="shared" si="3"/>
        <v>英語追加</v>
      </c>
    </row>
    <row r="11" spans="1:11" x14ac:dyDescent="0.4">
      <c r="B11" s="9" t="s">
        <v>5</v>
      </c>
      <c r="C11" s="9">
        <v>85</v>
      </c>
      <c r="D11" s="9">
        <v>81</v>
      </c>
      <c r="E11" s="9">
        <v>63</v>
      </c>
      <c r="F11" s="9">
        <v>74</v>
      </c>
      <c r="G11" s="9">
        <v>75</v>
      </c>
      <c r="H11" s="9">
        <f t="shared" si="0"/>
        <v>378</v>
      </c>
      <c r="I11" s="9">
        <f t="shared" si="1"/>
        <v>75.599999999999994</v>
      </c>
      <c r="J11" s="9">
        <f t="shared" si="2"/>
        <v>5</v>
      </c>
      <c r="K11" s="17" t="str">
        <f t="shared" si="3"/>
        <v>英語追加</v>
      </c>
    </row>
    <row r="12" spans="1:11" x14ac:dyDescent="0.4">
      <c r="B12" s="9" t="s">
        <v>13</v>
      </c>
      <c r="C12" s="9">
        <v>74</v>
      </c>
      <c r="D12" s="9">
        <v>80</v>
      </c>
      <c r="E12" s="9">
        <v>72</v>
      </c>
      <c r="F12" s="9">
        <v>68</v>
      </c>
      <c r="G12" s="9">
        <v>77</v>
      </c>
      <c r="H12" s="9">
        <f t="shared" si="0"/>
        <v>371</v>
      </c>
      <c r="I12" s="9">
        <f t="shared" si="1"/>
        <v>74.2</v>
      </c>
      <c r="J12" s="9">
        <f t="shared" si="2"/>
        <v>6</v>
      </c>
      <c r="K12" s="17" t="str">
        <f t="shared" si="3"/>
        <v/>
      </c>
    </row>
    <row r="13" spans="1:11" x14ac:dyDescent="0.4">
      <c r="B13" s="9" t="s">
        <v>12</v>
      </c>
      <c r="C13" s="9">
        <v>89</v>
      </c>
      <c r="D13" s="9">
        <v>77</v>
      </c>
      <c r="E13" s="9">
        <v>50</v>
      </c>
      <c r="F13" s="9">
        <v>80</v>
      </c>
      <c r="G13" s="9">
        <v>71</v>
      </c>
      <c r="H13" s="9">
        <f t="shared" si="0"/>
        <v>367</v>
      </c>
      <c r="I13" s="9">
        <f t="shared" si="1"/>
        <v>73.400000000000006</v>
      </c>
      <c r="J13" s="9">
        <f t="shared" si="2"/>
        <v>7</v>
      </c>
      <c r="K13" s="17" t="str">
        <f t="shared" si="3"/>
        <v>英語追加</v>
      </c>
    </row>
    <row r="14" spans="1:11" x14ac:dyDescent="0.4">
      <c r="B14" s="9" t="s">
        <v>10</v>
      </c>
      <c r="C14" s="9">
        <v>71</v>
      </c>
      <c r="D14" s="9">
        <v>69</v>
      </c>
      <c r="E14" s="9">
        <v>81</v>
      </c>
      <c r="F14" s="9">
        <v>65</v>
      </c>
      <c r="G14" s="9">
        <v>70</v>
      </c>
      <c r="H14" s="9">
        <f t="shared" si="0"/>
        <v>356</v>
      </c>
      <c r="I14" s="9">
        <f t="shared" si="1"/>
        <v>71.2</v>
      </c>
      <c r="J14" s="9">
        <f t="shared" si="2"/>
        <v>8</v>
      </c>
      <c r="K14" s="17" t="str">
        <f t="shared" si="3"/>
        <v/>
      </c>
    </row>
    <row r="15" spans="1:11" x14ac:dyDescent="0.4">
      <c r="B15" s="9" t="s">
        <v>8</v>
      </c>
      <c r="C15" s="9">
        <v>55</v>
      </c>
      <c r="D15" s="9">
        <v>72</v>
      </c>
      <c r="E15" s="9">
        <v>64</v>
      </c>
      <c r="F15" s="9">
        <v>79</v>
      </c>
      <c r="G15" s="9">
        <v>81</v>
      </c>
      <c r="H15" s="9">
        <f t="shared" si="0"/>
        <v>351</v>
      </c>
      <c r="I15" s="9">
        <f t="shared" si="1"/>
        <v>70.2</v>
      </c>
      <c r="J15" s="9">
        <f t="shared" si="2"/>
        <v>9</v>
      </c>
      <c r="K15" s="17" t="str">
        <f t="shared" si="3"/>
        <v>英語追加</v>
      </c>
    </row>
    <row r="16" spans="1:11" ht="19.5" thickBot="1" x14ac:dyDescent="0.45">
      <c r="B16" s="7" t="s">
        <v>9</v>
      </c>
      <c r="C16" s="7">
        <v>64</v>
      </c>
      <c r="D16" s="7">
        <v>51</v>
      </c>
      <c r="E16" s="7">
        <v>72</v>
      </c>
      <c r="F16" s="7">
        <v>76</v>
      </c>
      <c r="G16" s="7">
        <v>61</v>
      </c>
      <c r="H16" s="7">
        <f t="shared" si="0"/>
        <v>324</v>
      </c>
      <c r="I16" s="7">
        <f t="shared" si="1"/>
        <v>64.8</v>
      </c>
      <c r="J16" s="7">
        <f t="shared" si="2"/>
        <v>10</v>
      </c>
      <c r="K16" s="18" t="str">
        <f t="shared" si="3"/>
        <v/>
      </c>
    </row>
    <row r="17" spans="2:11" ht="19.5" thickTop="1" x14ac:dyDescent="0.4">
      <c r="B17" s="11" t="s">
        <v>15</v>
      </c>
      <c r="C17" s="6">
        <f t="shared" ref="C17:H17" si="4">SUM(C7:C16)</f>
        <v>754</v>
      </c>
      <c r="D17" s="6">
        <f t="shared" si="4"/>
        <v>775</v>
      </c>
      <c r="E17" s="6">
        <f t="shared" si="4"/>
        <v>727</v>
      </c>
      <c r="F17" s="6">
        <f t="shared" si="4"/>
        <v>765</v>
      </c>
      <c r="G17" s="6">
        <f t="shared" si="4"/>
        <v>751</v>
      </c>
      <c r="H17" s="6">
        <f t="shared" si="4"/>
        <v>3772</v>
      </c>
      <c r="I17" s="14"/>
      <c r="J17" s="14"/>
      <c r="K17" s="14"/>
    </row>
    <row r="18" spans="2:11" x14ac:dyDescent="0.4">
      <c r="B18" s="10" t="s">
        <v>16</v>
      </c>
      <c r="C18" s="4">
        <f>AVERAGE(C7:C16)</f>
        <v>75.400000000000006</v>
      </c>
      <c r="D18" s="4">
        <f t="shared" ref="D18:H18" si="5">AVERAGE(D7:D16)</f>
        <v>77.5</v>
      </c>
      <c r="E18" s="4">
        <f t="shared" si="5"/>
        <v>72.7</v>
      </c>
      <c r="F18" s="4">
        <f t="shared" si="5"/>
        <v>76.5</v>
      </c>
      <c r="G18" s="4">
        <f t="shared" si="5"/>
        <v>75.099999999999994</v>
      </c>
      <c r="H18" s="4">
        <f t="shared" si="5"/>
        <v>377.2</v>
      </c>
      <c r="I18" s="15"/>
      <c r="J18" s="15"/>
      <c r="K18" s="15"/>
    </row>
    <row r="19" spans="2:11" x14ac:dyDescent="0.4">
      <c r="B19" s="10" t="s">
        <v>17</v>
      </c>
      <c r="C19" s="4">
        <f>MAX(C7:C16)</f>
        <v>90</v>
      </c>
      <c r="D19" s="4">
        <f t="shared" ref="D19:H19" si="6">MAX(D7:D16)</f>
        <v>100</v>
      </c>
      <c r="E19" s="4">
        <f t="shared" si="6"/>
        <v>89</v>
      </c>
      <c r="F19" s="4">
        <f t="shared" si="6"/>
        <v>85</v>
      </c>
      <c r="G19" s="4">
        <f t="shared" si="6"/>
        <v>85</v>
      </c>
      <c r="H19" s="4">
        <f t="shared" si="6"/>
        <v>444</v>
      </c>
      <c r="I19" s="15"/>
      <c r="J19" s="15"/>
      <c r="K19" s="15"/>
    </row>
    <row r="20" spans="2:11" x14ac:dyDescent="0.4">
      <c r="B20" s="10" t="s">
        <v>18</v>
      </c>
      <c r="C20" s="4">
        <f>MIN(C7:C16)</f>
        <v>55</v>
      </c>
      <c r="D20" s="4">
        <f t="shared" ref="D20:H20" si="7">MIN(D7:D16)</f>
        <v>51</v>
      </c>
      <c r="E20" s="4">
        <f t="shared" si="7"/>
        <v>50</v>
      </c>
      <c r="F20" s="4">
        <f t="shared" si="7"/>
        <v>65</v>
      </c>
      <c r="G20" s="4">
        <f t="shared" si="7"/>
        <v>61</v>
      </c>
      <c r="H20" s="4">
        <f t="shared" si="7"/>
        <v>324</v>
      </c>
      <c r="I20" s="15"/>
      <c r="J20" s="15"/>
      <c r="K20" s="15"/>
    </row>
  </sheetData>
  <sortState xmlns:xlrd2="http://schemas.microsoft.com/office/spreadsheetml/2017/richdata2" ref="B7:K16">
    <sortCondition descending="1" ref="H7:H16"/>
  </sortState>
  <phoneticPr fontId="2"/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70" orientation="landscape" horizontalDpi="4294967293" verticalDpi="0" r:id="rId1"/>
  <headerFooter>
    <oddHeader>&amp;R&amp;P</oddHeader>
    <oddFooter>&amp;C&amp;A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K17"/>
  <sheetViews>
    <sheetView showGridLines="0" workbookViewId="0"/>
  </sheetViews>
  <sheetFormatPr defaultRowHeight="18.75" x14ac:dyDescent="0.4"/>
  <cols>
    <col min="1" max="1" width="3.625" style="3" customWidth="1"/>
    <col min="2" max="2" width="12.625" style="3" customWidth="1"/>
    <col min="3" max="7" width="9.625" style="3" customWidth="1"/>
    <col min="8" max="11" width="12.625" style="3" customWidth="1"/>
    <col min="12" max="16384" width="9" style="3"/>
  </cols>
  <sheetData>
    <row r="1" spans="1:11" x14ac:dyDescent="0.4">
      <c r="A1" s="1" t="s">
        <v>0</v>
      </c>
      <c r="B1" s="2"/>
      <c r="C1" s="5">
        <v>1234567</v>
      </c>
      <c r="D1" s="2"/>
    </row>
    <row r="2" spans="1:11" x14ac:dyDescent="0.4">
      <c r="A2" s="1" t="s">
        <v>1</v>
      </c>
      <c r="B2" s="2"/>
      <c r="C2" s="1" t="s">
        <v>22</v>
      </c>
      <c r="D2" s="2"/>
    </row>
    <row r="3" spans="1:11" x14ac:dyDescent="0.4">
      <c r="K3" s="12" t="s">
        <v>21</v>
      </c>
    </row>
    <row r="4" spans="1:11" x14ac:dyDescent="0.4">
      <c r="F4" s="12" t="s">
        <v>19</v>
      </c>
      <c r="G4" s="4">
        <f>COUNTA(C6:G6)</f>
        <v>5</v>
      </c>
      <c r="K4" s="13">
        <v>42526</v>
      </c>
    </row>
    <row r="6" spans="1:11" x14ac:dyDescent="0.4">
      <c r="B6" s="10" t="s">
        <v>2</v>
      </c>
      <c r="C6" s="10" t="s">
        <v>3</v>
      </c>
      <c r="D6" s="10" t="s">
        <v>23</v>
      </c>
      <c r="E6" s="10" t="s">
        <v>24</v>
      </c>
      <c r="F6" s="10" t="s">
        <v>25</v>
      </c>
      <c r="G6" s="10" t="s">
        <v>26</v>
      </c>
      <c r="H6" s="10" t="s">
        <v>27</v>
      </c>
      <c r="I6" s="10" t="s">
        <v>28</v>
      </c>
      <c r="J6" s="10" t="s">
        <v>4</v>
      </c>
      <c r="K6" s="10" t="s">
        <v>20</v>
      </c>
    </row>
    <row r="7" spans="1:11" x14ac:dyDescent="0.4">
      <c r="B7" s="8" t="s">
        <v>5</v>
      </c>
      <c r="C7" s="8">
        <v>85</v>
      </c>
      <c r="D7" s="8">
        <v>81</v>
      </c>
      <c r="E7" s="8">
        <v>63</v>
      </c>
      <c r="F7" s="8">
        <v>74</v>
      </c>
      <c r="G7" s="8">
        <v>75</v>
      </c>
      <c r="H7" s="8">
        <f t="shared" ref="H7:H16" si="0">SUM(C7:G7)</f>
        <v>378</v>
      </c>
      <c r="I7" s="8">
        <f t="shared" ref="I7:I16" si="1">AVERAGE(C7:G7)</f>
        <v>75.599999999999994</v>
      </c>
      <c r="J7" s="8">
        <f>_xlfn.RANK.EQ(H7,$H$7:$H$16,0)</f>
        <v>5</v>
      </c>
      <c r="K7" s="16" t="str">
        <f t="shared" ref="K7:K16" si="2">IF(E7&lt;65,"英語追加","")</f>
        <v>英語追加</v>
      </c>
    </row>
    <row r="8" spans="1:11" hidden="1" x14ac:dyDescent="0.4">
      <c r="B8" s="9" t="s">
        <v>6</v>
      </c>
      <c r="C8" s="9">
        <v>67</v>
      </c>
      <c r="D8" s="9">
        <v>73</v>
      </c>
      <c r="E8" s="9">
        <v>89</v>
      </c>
      <c r="F8" s="9">
        <v>85</v>
      </c>
      <c r="G8" s="9">
        <v>69</v>
      </c>
      <c r="H8" s="9">
        <f t="shared" si="0"/>
        <v>383</v>
      </c>
      <c r="I8" s="9">
        <f t="shared" si="1"/>
        <v>76.599999999999994</v>
      </c>
      <c r="J8" s="9">
        <f t="shared" ref="J8:J16" si="3">_xlfn.RANK.EQ(H8,$H$7:$H$16,0)</f>
        <v>3</v>
      </c>
      <c r="K8" s="17" t="str">
        <f t="shared" si="2"/>
        <v/>
      </c>
    </row>
    <row r="9" spans="1:11" x14ac:dyDescent="0.4">
      <c r="B9" s="9" t="s">
        <v>7</v>
      </c>
      <c r="C9" s="9">
        <v>90</v>
      </c>
      <c r="D9" s="9">
        <v>100</v>
      </c>
      <c r="E9" s="9">
        <v>88</v>
      </c>
      <c r="F9" s="9">
        <v>84</v>
      </c>
      <c r="G9" s="9">
        <v>82</v>
      </c>
      <c r="H9" s="9">
        <f t="shared" si="0"/>
        <v>444</v>
      </c>
      <c r="I9" s="9">
        <f t="shared" si="1"/>
        <v>88.8</v>
      </c>
      <c r="J9" s="9">
        <f t="shared" si="3"/>
        <v>1</v>
      </c>
      <c r="K9" s="17" t="str">
        <f t="shared" si="2"/>
        <v/>
      </c>
    </row>
    <row r="10" spans="1:11" hidden="1" x14ac:dyDescent="0.4">
      <c r="B10" s="9" t="s">
        <v>8</v>
      </c>
      <c r="C10" s="9">
        <v>55</v>
      </c>
      <c r="D10" s="9">
        <v>72</v>
      </c>
      <c r="E10" s="9">
        <v>64</v>
      </c>
      <c r="F10" s="9">
        <v>79</v>
      </c>
      <c r="G10" s="9">
        <v>81</v>
      </c>
      <c r="H10" s="9">
        <f t="shared" si="0"/>
        <v>351</v>
      </c>
      <c r="I10" s="9">
        <f t="shared" si="1"/>
        <v>70.2</v>
      </c>
      <c r="J10" s="9">
        <f t="shared" si="3"/>
        <v>9</v>
      </c>
      <c r="K10" s="17" t="str">
        <f t="shared" si="2"/>
        <v>英語追加</v>
      </c>
    </row>
    <row r="11" spans="1:11" hidden="1" x14ac:dyDescent="0.4">
      <c r="B11" s="9" t="s">
        <v>9</v>
      </c>
      <c r="C11" s="9">
        <v>64</v>
      </c>
      <c r="D11" s="9">
        <v>51</v>
      </c>
      <c r="E11" s="9">
        <v>72</v>
      </c>
      <c r="F11" s="9">
        <v>76</v>
      </c>
      <c r="G11" s="9">
        <v>61</v>
      </c>
      <c r="H11" s="9">
        <f t="shared" si="0"/>
        <v>324</v>
      </c>
      <c r="I11" s="9">
        <f t="shared" si="1"/>
        <v>64.8</v>
      </c>
      <c r="J11" s="9">
        <f t="shared" si="3"/>
        <v>10</v>
      </c>
      <c r="K11" s="17" t="str">
        <f t="shared" si="2"/>
        <v/>
      </c>
    </row>
    <row r="12" spans="1:11" hidden="1" x14ac:dyDescent="0.4">
      <c r="B12" s="9" t="s">
        <v>10</v>
      </c>
      <c r="C12" s="9">
        <v>71</v>
      </c>
      <c r="D12" s="9">
        <v>69</v>
      </c>
      <c r="E12" s="9">
        <v>81</v>
      </c>
      <c r="F12" s="9">
        <v>65</v>
      </c>
      <c r="G12" s="9">
        <v>70</v>
      </c>
      <c r="H12" s="9">
        <f t="shared" si="0"/>
        <v>356</v>
      </c>
      <c r="I12" s="9">
        <f t="shared" si="1"/>
        <v>71.2</v>
      </c>
      <c r="J12" s="9">
        <f t="shared" si="3"/>
        <v>8</v>
      </c>
      <c r="K12" s="17" t="str">
        <f t="shared" si="2"/>
        <v/>
      </c>
    </row>
    <row r="13" spans="1:11" x14ac:dyDescent="0.4">
      <c r="B13" s="9" t="s">
        <v>11</v>
      </c>
      <c r="C13" s="9">
        <v>77</v>
      </c>
      <c r="D13" s="9">
        <v>80</v>
      </c>
      <c r="E13" s="9">
        <v>63</v>
      </c>
      <c r="F13" s="9">
        <v>76</v>
      </c>
      <c r="G13" s="9">
        <v>85</v>
      </c>
      <c r="H13" s="9">
        <f t="shared" si="0"/>
        <v>381</v>
      </c>
      <c r="I13" s="9">
        <f t="shared" si="1"/>
        <v>76.2</v>
      </c>
      <c r="J13" s="9">
        <f t="shared" si="3"/>
        <v>4</v>
      </c>
      <c r="K13" s="17" t="str">
        <f t="shared" si="2"/>
        <v>英語追加</v>
      </c>
    </row>
    <row r="14" spans="1:11" x14ac:dyDescent="0.4">
      <c r="B14" s="9" t="s">
        <v>12</v>
      </c>
      <c r="C14" s="9">
        <v>89</v>
      </c>
      <c r="D14" s="9">
        <v>77</v>
      </c>
      <c r="E14" s="9">
        <v>50</v>
      </c>
      <c r="F14" s="9">
        <v>80</v>
      </c>
      <c r="G14" s="9">
        <v>71</v>
      </c>
      <c r="H14" s="9">
        <f t="shared" si="0"/>
        <v>367</v>
      </c>
      <c r="I14" s="9">
        <f t="shared" si="1"/>
        <v>73.400000000000006</v>
      </c>
      <c r="J14" s="9">
        <f t="shared" si="3"/>
        <v>7</v>
      </c>
      <c r="K14" s="17" t="str">
        <f t="shared" si="2"/>
        <v>英語追加</v>
      </c>
    </row>
    <row r="15" spans="1:11" hidden="1" x14ac:dyDescent="0.4">
      <c r="B15" s="9" t="s">
        <v>13</v>
      </c>
      <c r="C15" s="9">
        <v>74</v>
      </c>
      <c r="D15" s="9">
        <v>80</v>
      </c>
      <c r="E15" s="9">
        <v>72</v>
      </c>
      <c r="F15" s="9">
        <v>68</v>
      </c>
      <c r="G15" s="9">
        <v>77</v>
      </c>
      <c r="H15" s="9">
        <f t="shared" si="0"/>
        <v>371</v>
      </c>
      <c r="I15" s="9">
        <f t="shared" si="1"/>
        <v>74.2</v>
      </c>
      <c r="J15" s="9">
        <f t="shared" si="3"/>
        <v>6</v>
      </c>
      <c r="K15" s="17" t="str">
        <f t="shared" si="2"/>
        <v/>
      </c>
    </row>
    <row r="16" spans="1:11" ht="19.5" thickBot="1" x14ac:dyDescent="0.45">
      <c r="B16" s="7" t="s">
        <v>14</v>
      </c>
      <c r="C16" s="7">
        <v>82</v>
      </c>
      <c r="D16" s="7">
        <v>92</v>
      </c>
      <c r="E16" s="7">
        <v>85</v>
      </c>
      <c r="F16" s="7">
        <v>78</v>
      </c>
      <c r="G16" s="7">
        <v>80</v>
      </c>
      <c r="H16" s="7">
        <f t="shared" si="0"/>
        <v>417</v>
      </c>
      <c r="I16" s="7">
        <f t="shared" si="1"/>
        <v>83.4</v>
      </c>
      <c r="J16" s="7">
        <f t="shared" si="3"/>
        <v>2</v>
      </c>
      <c r="K16" s="18" t="str">
        <f t="shared" si="2"/>
        <v/>
      </c>
    </row>
    <row r="17" ht="19.5" thickTop="1" x14ac:dyDescent="0.4"/>
  </sheetData>
  <autoFilter ref="B6:K16" xr:uid="{00000000-0009-0000-0000-000001000000}">
    <filterColumn colId="1">
      <customFilters>
        <customFilter operator="greaterThanOrEqual" val="70"/>
      </customFilters>
    </filterColumn>
    <filterColumn colId="4">
      <customFilters>
        <customFilter operator="greaterThanOrEqual" val="70"/>
      </customFilters>
    </filterColumn>
  </autoFilter>
  <phoneticPr fontId="2"/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中間</vt:lpstr>
      <vt:lpstr>抽出</vt:lpstr>
      <vt:lpstr>中間!Print_Area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Certify</dc:creator>
  <cp:lastModifiedBy>Certify</cp:lastModifiedBy>
  <cp:lastPrinted>2016-03-07T06:20:36Z</cp:lastPrinted>
  <dcterms:created xsi:type="dcterms:W3CDTF">2016-02-26T01:13:37Z</dcterms:created>
  <dcterms:modified xsi:type="dcterms:W3CDTF">2022-06-03T01:00:46Z</dcterms:modified>
</cp:coreProperties>
</file>